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7620" yWindow="2640" windowWidth="23880" windowHeight="15640"/>
  </bookViews>
  <sheets>
    <sheet name="calcolo430" sheetId="4" r:id="rId1"/>
  </sheets>
  <definedNames>
    <definedName name="DISTOPUP" localSheetId="0">calcolo430!#REF!</definedName>
    <definedName name="DISTOPUP">#REF!</definedName>
    <definedName name="DISTOPUPSMS" localSheetId="0">calcolo430!#REF!</definedName>
    <definedName name="DISTOPUPSMS">#REF!</definedName>
    <definedName name="ENDDATE" localSheetId="0">calcolo430!$D$5</definedName>
    <definedName name="ENDDATE">#REF!</definedName>
    <definedName name="GRANTEDDAYS" localSheetId="0">calcolo430!$D$6</definedName>
    <definedName name="GRANTEDDAYS">#REF!</definedName>
    <definedName name="GRANTEDMONTHS" localSheetId="0">calcolo430!$D$7</definedName>
    <definedName name="GRANTEDMONTHS">#REF!</definedName>
    <definedName name="GRANTEDREMAININGDAYS" localSheetId="0">calcolo430!$D$8</definedName>
    <definedName name="GRANTEDREMAININGDAYS">#REF!</definedName>
    <definedName name="MONTHLYBASIC" localSheetId="0">calcolo430!$D$3</definedName>
    <definedName name="MONTHLYBASIC">#REF!</definedName>
    <definedName name="MONTHLYSMPGRANT" localSheetId="0">calcolo430!#REF!</definedName>
    <definedName name="MONTHLYSMPGRANT">#REF!</definedName>
    <definedName name="MONTHLYSMSGRANT" localSheetId="0">calcolo430!#REF!</definedName>
    <definedName name="MONTHLYSMSGRANT">#REF!</definedName>
    <definedName name="NOTGRANTEDDAYS" localSheetId="0">calcolo430!#REF!</definedName>
    <definedName name="NOTGRANTEDDAYS">#REF!</definedName>
    <definedName name="SMPTOPUP" localSheetId="0">calcolo430!#REF!</definedName>
    <definedName name="SMPTOPUP">#REF!</definedName>
    <definedName name="SPECIALNEEDS" localSheetId="0">calcolo430!#REF!</definedName>
    <definedName name="SPECIALNEEDS">#REF!</definedName>
    <definedName name="STARTDATE" localSheetId="0">calcolo430!$D$4</definedName>
    <definedName name="STARTDATE">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7" i="4" l="1"/>
  <c r="D10" i="4"/>
  <c r="D6" i="4"/>
  <c r="D7" i="4"/>
  <c r="D8" i="4"/>
  <c r="D36" i="4"/>
  <c r="D9" i="4"/>
</calcChain>
</file>

<file path=xl/sharedStrings.xml><?xml version="1.0" encoding="utf-8"?>
<sst xmlns="http://schemas.openxmlformats.org/spreadsheetml/2006/main" count="28" uniqueCount="23">
  <si>
    <t>Total duration in months</t>
  </si>
  <si>
    <t>Total duration in remaining days</t>
  </si>
  <si>
    <t>€</t>
  </si>
  <si>
    <t>Total granted days</t>
  </si>
  <si>
    <t xml:space="preserve">Borsa Mensile </t>
  </si>
  <si>
    <t>inserire il mensile della borsa (€.230,00 oppure €.280,00)</t>
  </si>
  <si>
    <t>Data Inizio erasmus</t>
  </si>
  <si>
    <t>Giorni</t>
  </si>
  <si>
    <t>Mesi</t>
  </si>
  <si>
    <t>Giorni totali</t>
  </si>
  <si>
    <t>Mesi contratto</t>
  </si>
  <si>
    <t>Borsa Erasmus studio</t>
  </si>
  <si>
    <t>Borsa Erasmus studio da restituire</t>
  </si>
  <si>
    <t>Calcolo della borsa Erasmus +</t>
  </si>
  <si>
    <t>Data Fine Erasmus</t>
  </si>
  <si>
    <t>Inserire la data di inizio del "certificato inizio e fine"</t>
  </si>
  <si>
    <t>Inserire la data presunta di fine</t>
  </si>
  <si>
    <t>inserire i mesi da contratto</t>
  </si>
  <si>
    <t>NON inseire nulla</t>
  </si>
  <si>
    <t>numero mesi</t>
  </si>
  <si>
    <r>
      <t>€/m</t>
    </r>
    <r>
      <rPr>
        <sz val="11"/>
        <color theme="1"/>
        <rFont val="Calibri"/>
        <family val="2"/>
        <charset val="238"/>
        <scheme val="minor"/>
      </rPr>
      <t>ese</t>
    </r>
  </si>
  <si>
    <t>gg/mm/aaaa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</si>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</sst>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€&quot;\ * #,##0.00_-;\-&quot;€&quot;\ * #,##0.00_-;_-&quot;€&quot;\ * &quot;-&quot;??_-;_-@_-"/>
    <numFmt numFmtId="165" formatCode="_-* #,##0\ [$€-1]_-;\-* #,##0\ [$€-1]_-;_-* &quot;-&quot;??\ [$€-1]_-;_-@_-"/>
    <numFmt numFmtId="169" formatCode="0;[Red]0"/>
    <numFmt numFmtId="170" formatCode="_-* #,##0\ [$€-1]_-;\-* #,##0\ [$€-1]_-;_-* &quot;-&quot;\ [$€-1]_-;_-@_-"/>
  </numFmts>
  <fonts count="21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1"/>
      <color theme="1"/>
      <name val="Calibri"/>
      <scheme val="minor"/>
    </font>
    <font>
      <sz val="14"/>
      <color theme="1"/>
      <name val="Arial"/>
    </font>
    <font>
      <sz val="14"/>
      <color theme="4"/>
      <name val="Calibri"/>
      <scheme val="minor"/>
    </font>
    <font>
      <sz val="20"/>
      <color theme="1"/>
      <name val="Calibri"/>
      <scheme val="minor"/>
    </font>
    <font>
      <i/>
      <sz val="11"/>
      <color rgb="FF000000"/>
      <name val="Bookman Old Style"/>
      <family val="1"/>
    </font>
    <font>
      <i/>
      <sz val="10"/>
      <color indexed="8"/>
      <name val="Bookman Old Style"/>
      <family val="1"/>
    </font>
    <font>
      <b/>
      <sz val="14"/>
      <color rgb="FF008000"/>
      <name val="Calibri"/>
      <scheme val="minor"/>
    </font>
    <font>
      <b/>
      <sz val="16"/>
      <color rgb="FF008000"/>
      <name val="Calibri"/>
      <scheme val="minor"/>
    </font>
    <font>
      <sz val="12"/>
      <color theme="5" tint="0.39997558519241921"/>
      <name val="Bookman Old Style"/>
    </font>
    <font>
      <i/>
      <sz val="10"/>
      <color theme="5" tint="0.39997558519241921"/>
      <name val="Bookman Old Style"/>
      <family val="1"/>
    </font>
    <font>
      <i/>
      <sz val="11"/>
      <color theme="5" tint="0.39997558519241921"/>
      <name val="Calibri"/>
      <scheme val="minor"/>
    </font>
    <font>
      <sz val="10"/>
      <color theme="5" tint="0.39997558519241921"/>
      <name val="Arial"/>
      <family val="2"/>
    </font>
    <font>
      <b/>
      <sz val="14"/>
      <color theme="5" tint="0.39997558519241921"/>
      <name val="Calibri"/>
      <scheme val="minor"/>
    </font>
    <font>
      <sz val="8"/>
      <name val="Arial"/>
      <family val="2"/>
    </font>
    <font>
      <b/>
      <sz val="14"/>
      <color theme="1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1" fillId="0" borderId="1" xfId="0" applyFont="1" applyBorder="1" applyAlignment="1">
      <alignment horizontal="right" vertical="center" indent="1"/>
    </xf>
    <xf numFmtId="0" fontId="0" fillId="0" borderId="0" xfId="0" applyFill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 indent="1"/>
    </xf>
    <xf numFmtId="0" fontId="1" fillId="0" borderId="1" xfId="0" applyFont="1" applyFill="1" applyBorder="1" applyAlignment="1">
      <alignment vertical="center"/>
    </xf>
    <xf numFmtId="1" fontId="8" fillId="0" borderId="0" xfId="0" applyNumberFormat="1" applyFont="1" applyFill="1" applyAlignment="1">
      <alignment horizontal="right" vertical="center" wrapText="1"/>
    </xf>
    <xf numFmtId="0" fontId="6" fillId="0" borderId="0" xfId="0" applyFont="1" applyAlignment="1">
      <alignment vertical="center"/>
    </xf>
    <xf numFmtId="0" fontId="10" fillId="0" borderId="2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vertical="center"/>
    </xf>
    <xf numFmtId="0" fontId="11" fillId="0" borderId="2" xfId="0" applyFont="1" applyFill="1" applyBorder="1" applyAlignment="1">
      <alignment horizontal="center" vertical="center" wrapText="1"/>
    </xf>
    <xf numFmtId="165" fontId="8" fillId="0" borderId="3" xfId="0" applyNumberFormat="1" applyFont="1" applyBorder="1" applyAlignment="1">
      <alignment horizontal="right" vertical="center" indent="1"/>
    </xf>
    <xf numFmtId="14" fontId="8" fillId="0" borderId="3" xfId="0" applyNumberFormat="1" applyFont="1" applyBorder="1"/>
    <xf numFmtId="164" fontId="12" fillId="0" borderId="3" xfId="0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right" vertical="center" indent="1"/>
    </xf>
    <xf numFmtId="0" fontId="1" fillId="0" borderId="4" xfId="0" applyFont="1" applyBorder="1" applyAlignment="1">
      <alignment horizontal="right" vertical="center"/>
    </xf>
    <xf numFmtId="0" fontId="14" fillId="0" borderId="1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right" vertical="center" indent="1"/>
    </xf>
    <xf numFmtId="0" fontId="16" fillId="0" borderId="3" xfId="0" applyFont="1" applyFill="1" applyBorder="1" applyAlignment="1">
      <alignment horizontal="right" vertical="center" indent="1"/>
    </xf>
    <xf numFmtId="0" fontId="17" fillId="0" borderId="0" xfId="0" applyFont="1" applyFill="1"/>
    <xf numFmtId="0" fontId="18" fillId="0" borderId="1" xfId="0" applyFont="1" applyFill="1" applyBorder="1" applyAlignment="1">
      <alignment horizontal="right" vertical="center" indent="1"/>
    </xf>
    <xf numFmtId="0" fontId="18" fillId="0" borderId="3" xfId="0" applyFont="1" applyFill="1" applyBorder="1" applyAlignment="1">
      <alignment horizontal="right" vertical="center" indent="1"/>
    </xf>
    <xf numFmtId="1" fontId="18" fillId="0" borderId="3" xfId="0" applyNumberFormat="1" applyFont="1" applyFill="1" applyBorder="1" applyAlignment="1">
      <alignment horizontal="right" vertical="center" indent="1"/>
    </xf>
    <xf numFmtId="0" fontId="3" fillId="0" borderId="0" xfId="0" applyFont="1"/>
    <xf numFmtId="0" fontId="3" fillId="0" borderId="1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169" fontId="7" fillId="0" borderId="0" xfId="0" applyNumberFormat="1" applyFont="1" applyAlignment="1">
      <alignment horizontal="right"/>
    </xf>
    <xf numFmtId="170" fontId="3" fillId="0" borderId="1" xfId="0" applyNumberFormat="1" applyFont="1" applyFill="1" applyBorder="1" applyAlignment="1">
      <alignment horizontal="right" vertical="center" indent="1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822325</xdr:colOff>
      <xdr:row>0</xdr:row>
      <xdr:rowOff>50800</xdr:rowOff>
    </xdr:from>
    <xdr:to>
      <xdr:col>0</xdr:col>
      <xdr:colOff>2463800</xdr:colOff>
      <xdr:row>0</xdr:row>
      <xdr:rowOff>688719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2325" y="50800"/>
          <a:ext cx="1641475" cy="637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pane xSplit="3" ySplit="1" topLeftCell="D2" activePane="bottomRight" state="frozen"/>
      <selection pane="topRight" activeCell="C1" sqref="C1"/>
      <selection pane="bottomLeft" activeCell="A2" sqref="A2"/>
      <selection pane="bottomRight" activeCell="D38" sqref="D38"/>
    </sheetView>
  </sheetViews>
  <sheetFormatPr baseColWidth="10" defaultColWidth="0" defaultRowHeight="32.25" customHeight="1" zeroHeight="1" x14ac:dyDescent="0"/>
  <cols>
    <col min="1" max="1" width="45.33203125" bestFit="1" customWidth="1"/>
    <col min="2" max="2" width="45.33203125" customWidth="1"/>
    <col min="3" max="3" width="15.83203125" style="3" bestFit="1" customWidth="1"/>
    <col min="4" max="4" width="28.1640625" customWidth="1"/>
    <col min="5" max="16384" width="9.1640625" hidden="1"/>
  </cols>
  <sheetData>
    <row r="1" spans="1:4" ht="60" customHeight="1">
      <c r="A1" s="1"/>
      <c r="B1" s="30" t="s">
        <v>13</v>
      </c>
      <c r="C1" s="30"/>
      <c r="D1" s="30"/>
    </row>
    <row r="2" spans="1:4" ht="18">
      <c r="A2" s="28" t="s">
        <v>10</v>
      </c>
      <c r="B2" s="10" t="s">
        <v>17</v>
      </c>
      <c r="C2" s="19" t="s">
        <v>19</v>
      </c>
      <c r="D2" s="9">
        <v>6</v>
      </c>
    </row>
    <row r="3" spans="1:4" ht="28">
      <c r="A3" s="29" t="s">
        <v>4</v>
      </c>
      <c r="B3" s="11" t="s">
        <v>5</v>
      </c>
      <c r="C3" s="4" t="s">
        <v>20</v>
      </c>
      <c r="D3" s="14">
        <v>230</v>
      </c>
    </row>
    <row r="4" spans="1:4" ht="20.25" customHeight="1">
      <c r="A4" s="29" t="s">
        <v>6</v>
      </c>
      <c r="B4" s="12" t="s">
        <v>15</v>
      </c>
      <c r="C4" s="4" t="s">
        <v>21</v>
      </c>
      <c r="D4" s="15">
        <v>42644</v>
      </c>
    </row>
    <row r="5" spans="1:4" ht="20.25" customHeight="1">
      <c r="A5" s="29" t="s">
        <v>14</v>
      </c>
      <c r="B5" s="12" t="s">
        <v>16</v>
      </c>
      <c r="C5" s="2" t="s">
        <v>21</v>
      </c>
      <c r="D5" s="15">
        <v>42819</v>
      </c>
    </row>
    <row r="6" spans="1:4" s="24" customFormat="1" ht="20.25" customHeight="1">
      <c r="A6" s="20" t="s">
        <v>3</v>
      </c>
      <c r="B6" s="21" t="s">
        <v>18</v>
      </c>
      <c r="C6" s="22" t="s">
        <v>9</v>
      </c>
      <c r="D6" s="23">
        <f>(YEAR(ENDDATE)-YEAR(STARTDATE))* 360 + (MONTH(ENDDATE)-MONTH(STARTDATE)) * 30 + ( IF( DAY(ENDDATE)=31,30,DAY(ENDDATE)) - IF( DAY(STARTDATE)=31,30,DAY(STARTDATE)) ) + 1</f>
        <v>175</v>
      </c>
    </row>
    <row r="7" spans="1:4" s="24" customFormat="1" ht="20.25" customHeight="1">
      <c r="A7" s="20" t="s">
        <v>0</v>
      </c>
      <c r="B7" s="21" t="s">
        <v>18</v>
      </c>
      <c r="C7" s="25" t="s">
        <v>8</v>
      </c>
      <c r="D7" s="26">
        <f>ROUNDDOWN(GRANTEDDAYS/30,0)</f>
        <v>5</v>
      </c>
    </row>
    <row r="8" spans="1:4" s="24" customFormat="1" ht="20.25" customHeight="1">
      <c r="A8" s="20" t="s">
        <v>1</v>
      </c>
      <c r="B8" s="21" t="s">
        <v>18</v>
      </c>
      <c r="C8" s="25" t="s">
        <v>7</v>
      </c>
      <c r="D8" s="27">
        <f>GRANTEDDAYS-GRANTEDMONTHS*30</f>
        <v>25</v>
      </c>
    </row>
    <row r="9" spans="1:4" s="5" customFormat="1" ht="20">
      <c r="A9" s="17" t="s">
        <v>11</v>
      </c>
      <c r="B9" s="13" t="s">
        <v>18</v>
      </c>
      <c r="C9" s="18" t="s">
        <v>2</v>
      </c>
      <c r="D9" s="16">
        <f>(MONTHLYBASIC*GRANTEDMONTHS)+(MONTHLYBASIC/30)*GRANTEDREMAININGDAYS</f>
        <v>1341.6666666666667</v>
      </c>
    </row>
    <row r="10" spans="1:4" s="5" customFormat="1" ht="20" hidden="1" customHeight="1">
      <c r="A10" s="8" t="s">
        <v>12</v>
      </c>
      <c r="B10" s="6"/>
      <c r="C10" s="7" t="s">
        <v>2</v>
      </c>
      <c r="D10" s="33">
        <f>((MONTHLYBASIC*D2)/100*80)-((MONTHLYBASIC*GRANTEDMONTHS)+(MONTHLYBASIC/30)*GRANTEDREMAININGDAYS)</f>
        <v>-237.66666666666674</v>
      </c>
    </row>
    <row r="11" spans="1:4" ht="21" hidden="1" customHeight="1"/>
    <row r="12" spans="1:4" ht="21" hidden="1" customHeight="1"/>
    <row r="13" spans="1:4" ht="21" hidden="1" customHeight="1"/>
    <row r="14" spans="1:4" ht="21" hidden="1" customHeight="1"/>
    <row r="15" spans="1:4" ht="20.25" hidden="1" customHeight="1"/>
    <row r="16" spans="1:4" ht="20.25" hidden="1" customHeight="1"/>
    <row r="17" ht="20.25" hidden="1" customHeight="1"/>
    <row r="18" ht="20.25" hidden="1" customHeight="1"/>
    <row r="19" ht="20.25" hidden="1" customHeight="1"/>
    <row r="20" ht="20.25" hidden="1" customHeight="1"/>
    <row r="21" ht="21" hidden="1" customHeight="1"/>
    <row r="22" ht="21" hidden="1" customHeight="1"/>
    <row r="23" ht="21" hidden="1" customHeight="1"/>
    <row r="24" ht="21" hidden="1" customHeight="1"/>
    <row r="25" ht="21" hidden="1" customHeight="1"/>
    <row r="26" ht="21" hidden="1" customHeight="1"/>
    <row r="27" ht="21" hidden="1" customHeight="1"/>
    <row r="28" ht="21" hidden="1" customHeight="1"/>
    <row r="29" ht="21" hidden="1" customHeight="1"/>
    <row r="30" ht="21" hidden="1" customHeight="1"/>
    <row r="31" ht="21" hidden="1" customHeight="1"/>
    <row r="32" ht="21" hidden="1" customHeight="1"/>
    <row r="33" spans="3:4" ht="21" hidden="1" customHeight="1"/>
    <row r="34" spans="3:4" ht="21" hidden="1" customHeight="1"/>
    <row r="35" spans="3:4" ht="20" customHeight="1"/>
    <row r="36" spans="3:4" ht="17">
      <c r="C36" s="3" t="s">
        <v>22</v>
      </c>
      <c r="D36" s="31" t="str">
        <f>"Borsa Anticipata €"&amp;((MONTHLYBASIC*D2)/100*80)</f>
        <v>Borsa Anticipata €1104</v>
      </c>
    </row>
    <row r="37" spans="3:4" ht="17">
      <c r="D37" s="32" t="str">
        <f>IF((D10&gt;0),"devi restituire "&amp;"€ "&amp;D10,"devi avere "&amp;"€ "&amp;(D10*-1))</f>
        <v>devi avere € 237,666666666667</v>
      </c>
    </row>
    <row r="38" spans="3:4" ht="32.25" customHeight="1"/>
    <row r="39" spans="3:4" ht="32.25" customHeight="1"/>
    <row r="40" spans="3:4" ht="32.25" customHeight="1"/>
    <row r="41" spans="3:4" ht="32.25" customHeight="1"/>
  </sheetData>
  <mergeCells count="1">
    <mergeCell ref="B1:D1"/>
  </mergeCells>
  <phoneticPr fontId="19" type="noConversion"/>
  <dataValidations count="2">
    <dataValidation type="list" allowBlank="1" showInputMessage="1" showErrorMessage="1" promptTitle="Importo Borsa Mensile" prompt="inserire l' importo della borsa mensile " sqref="D3">
      <formula1>"230,280"</formula1>
    </dataValidation>
    <dataValidation type="list" showInputMessage="1" showErrorMessage="1" promptTitle="Mesi borsa" prompt="Inserire i mesi borsa indicati nel contratto" sqref="D2">
      <formula1>"3,4,5,6,7,8,9,10,11,12"</formula1>
    </dataValidation>
  </dataValidations>
  <printOptions horizontalCentered="1"/>
  <pageMargins left="0.71" right="0.71" top="0.75000000000000011" bottom="0.75000000000000011" header="0.31" footer="0.31"/>
  <pageSetup paperSize="9" orientation="portrait" horizontalDpi="4294967292" verticalDpi="4294967292"/>
  <headerFooter>
    <oddHeader>Page &amp;P of &amp;N</oddHeader>
    <oddFooter>&amp;Lap-fr-tt/SDL/CP/vers.0.1/data: 17/09/2014</oddFoot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calcolo430</vt:lpstr>
    </vt:vector>
  </TitlesOfParts>
  <Company>European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Attendere Prego</cp:lastModifiedBy>
  <cp:lastPrinted>2014-09-17T10:05:06Z</cp:lastPrinted>
  <dcterms:created xsi:type="dcterms:W3CDTF">2014-07-24T07:42:21Z</dcterms:created>
  <dcterms:modified xsi:type="dcterms:W3CDTF">2016-06-09T14:58:38Z</dcterms:modified>
</cp:coreProperties>
</file>