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nricoferretti/Desktop/Mac Ufficio/CRI/ERASMUS+ 2024-2025/Modulistica/CAlcolo Borsa/"/>
    </mc:Choice>
  </mc:AlternateContent>
  <xr:revisionPtr revIDLastSave="0" documentId="13_ncr:1_{A6DCA860-1DB1-084A-9754-13EF7E727934}" xr6:coauthVersionLast="47" xr6:coauthVersionMax="47" xr10:uidLastSave="{00000000-0000-0000-0000-000000000000}"/>
  <bookViews>
    <workbookView xWindow="5820" yWindow="500" windowWidth="30820" windowHeight="17480" xr2:uid="{00000000-000D-0000-FFFF-FFFF00000000}"/>
  </bookViews>
  <sheets>
    <sheet name="calcolo430" sheetId="4" r:id="rId1"/>
  </sheets>
  <definedNames>
    <definedName name="DISTOPUP" localSheetId="0">calcolo430!#REF!</definedName>
    <definedName name="DISTOPUP">#REF!</definedName>
    <definedName name="DISTOPUPSMS" localSheetId="0">calcolo430!#REF!</definedName>
    <definedName name="DISTOPUPSMS">#REF!</definedName>
    <definedName name="ENDDATE" localSheetId="0">calcolo430!$D$5</definedName>
    <definedName name="ENDDATE">#REF!</definedName>
    <definedName name="GRANTEDDAYS" localSheetId="0">calcolo430!$D$6</definedName>
    <definedName name="GRANTEDDAYS">#REF!</definedName>
    <definedName name="GRANTEDMONTHS" localSheetId="0">calcolo430!$D$7</definedName>
    <definedName name="GRANTEDMONTHS">#REF!</definedName>
    <definedName name="GRANTEDREMAININGDAYS" localSheetId="0">calcolo430!$D$8</definedName>
    <definedName name="GRANTEDREMAININGDAYS">#REF!</definedName>
    <definedName name="MONTHLYBASIC" localSheetId="0">calcolo430!$D$3</definedName>
    <definedName name="MONTHLYBASIC">calcolo430!$D$3</definedName>
    <definedName name="MONTHLYSMPGRANT" localSheetId="0">calcolo430!#REF!</definedName>
    <definedName name="MONTHLYSMPGRANT">#REF!</definedName>
    <definedName name="MONTHLYSMSGRANT" localSheetId="0">calcolo430!#REF!</definedName>
    <definedName name="MONTHLYSMSGRANT">#REF!</definedName>
    <definedName name="NOTGRANTEDDAYS" localSheetId="0">calcolo430!#REF!</definedName>
    <definedName name="NOTGRANTEDDAYS">#REF!</definedName>
    <definedName name="SMPTOPUP" localSheetId="0">calcolo430!#REF!</definedName>
    <definedName name="SMPTOPUP">#REF!</definedName>
    <definedName name="SPECIALNEEDS" localSheetId="0">calcolo430!#REF!</definedName>
    <definedName name="SPECIALNEEDS">#REF!</definedName>
    <definedName name="STARTDATE" localSheetId="0">calcolo430!$D$4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4" l="1"/>
  <c r="D36" i="4"/>
  <c r="D7" i="4" l="1"/>
  <c r="D8" i="4" l="1"/>
  <c r="D10" i="4" s="1"/>
  <c r="D37" i="4" s="1"/>
  <c r="D9" i="4" l="1"/>
</calcChain>
</file>

<file path=xl/sharedStrings.xml><?xml version="1.0" encoding="utf-8"?>
<sst xmlns="http://schemas.openxmlformats.org/spreadsheetml/2006/main" count="28" uniqueCount="23">
  <si>
    <t>Total duration in months</t>
  </si>
  <si>
    <t>Total duration in remaining days</t>
  </si>
  <si>
    <t>€</t>
  </si>
  <si>
    <t>Total granted days</t>
  </si>
  <si>
    <t xml:space="preserve">Borsa Mensile </t>
  </si>
  <si>
    <t>Data Inizio erasmus</t>
  </si>
  <si>
    <t>Giorni</t>
  </si>
  <si>
    <t>Mesi</t>
  </si>
  <si>
    <t>Giorni totali</t>
  </si>
  <si>
    <t>Mesi contratto</t>
  </si>
  <si>
    <t>Borsa Erasmus studio</t>
  </si>
  <si>
    <t>Borsa Erasmus studio da restituire</t>
  </si>
  <si>
    <t>Calcolo della borsa Erasmus +</t>
  </si>
  <si>
    <t>Data Fine Erasmus</t>
  </si>
  <si>
    <t>Inserire la data di inizio del "certificato inizio e fine"</t>
  </si>
  <si>
    <t>Inserire la data presunta di fine</t>
  </si>
  <si>
    <t>inserire i mesi da contratto</t>
  </si>
  <si>
    <t>NON inseire nulla</t>
  </si>
  <si>
    <t>numero mesi</t>
  </si>
  <si>
    <r>
      <t>€/m</t>
    </r>
    <r>
      <rPr>
        <sz val="11"/>
        <color theme="1"/>
        <rFont val="Calibri"/>
        <family val="2"/>
        <charset val="238"/>
        <scheme val="minor"/>
      </rPr>
      <t>ese</t>
    </r>
  </si>
  <si>
    <t>gg/mm/aaaa</t>
  </si>
  <si>
    <t xml:space="preserve"> </t>
  </si>
  <si>
    <t>inserire il mensile della borsa (€.250,00,€.300,00 o 350,00)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</si>
</sst>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* #,##0\ [$€-1]_-;\-* #,##0\ [$€-1]_-;_-* &quot;-&quot;??\ [$€-1]_-;_-@_-"/>
    <numFmt numFmtId="166" formatCode="0;[Red]0"/>
    <numFmt numFmtId="167" formatCode="_-* #,##0\ [$€-1]_-;\-* #,##0\ [$€-1]_-;_-* &quot;-&quot;\ [$€-1]_-;_-@_-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4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i/>
      <sz val="10"/>
      <color indexed="8"/>
      <name val="Bookman Old Style"/>
      <family val="1"/>
    </font>
    <font>
      <b/>
      <sz val="14"/>
      <color rgb="FF008000"/>
      <name val="Calibri"/>
      <family val="2"/>
      <scheme val="minor"/>
    </font>
    <font>
      <b/>
      <sz val="16"/>
      <color rgb="FF008000"/>
      <name val="Calibri"/>
      <family val="2"/>
      <scheme val="minor"/>
    </font>
    <font>
      <sz val="12"/>
      <color theme="5" tint="0.39997558519241921"/>
      <name val="Bookman Old Style"/>
      <family val="1"/>
    </font>
    <font>
      <i/>
      <sz val="10"/>
      <color theme="5" tint="0.39997558519241921"/>
      <name val="Bookman Old Style"/>
      <family val="1"/>
    </font>
    <font>
      <i/>
      <sz val="11"/>
      <color theme="5" tint="0.39997558519241921"/>
      <name val="Calibri"/>
      <family val="2"/>
      <scheme val="minor"/>
    </font>
    <font>
      <sz val="10"/>
      <color theme="5" tint="0.39997558519241921"/>
      <name val="Arial"/>
      <family val="2"/>
    </font>
    <font>
      <b/>
      <sz val="14"/>
      <color theme="5" tint="0.39997558519241921"/>
      <name val="Calibri"/>
      <family val="2"/>
      <scheme val="minor"/>
    </font>
    <font>
      <sz val="8"/>
      <name val="Arial"/>
      <family val="2"/>
    </font>
    <font>
      <b/>
      <sz val="14"/>
      <color theme="1"/>
      <name val="Arial"/>
      <family val="2"/>
    </font>
    <font>
      <sz val="14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1" fillId="0" borderId="1" xfId="0" applyFont="1" applyBorder="1" applyAlignment="1">
      <alignment horizontal="right" vertical="center" inden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14" fontId="8" fillId="0" borderId="3" xfId="0" applyNumberFormat="1" applyFont="1" applyBorder="1"/>
    <xf numFmtId="164" fontId="12" fillId="0" borderId="3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 indent="1"/>
    </xf>
    <xf numFmtId="0" fontId="1" fillId="0" borderId="4" xfId="0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indent="1"/>
    </xf>
    <xf numFmtId="0" fontId="16" fillId="0" borderId="3" xfId="0" applyFont="1" applyBorder="1" applyAlignment="1">
      <alignment horizontal="right" vertical="center" indent="1"/>
    </xf>
    <xf numFmtId="0" fontId="17" fillId="0" borderId="0" xfId="0" applyFont="1"/>
    <xf numFmtId="0" fontId="18" fillId="0" borderId="1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8" fillId="0" borderId="3" xfId="0" applyNumberFormat="1" applyFont="1" applyBorder="1" applyAlignment="1">
      <alignment horizontal="right" vertical="center" inden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20" fillId="0" borderId="0" xfId="0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3" fillId="0" borderId="1" xfId="0" applyNumberFormat="1" applyFont="1" applyBorder="1" applyAlignment="1">
      <alignment horizontal="right" vertical="center" indent="1"/>
    </xf>
    <xf numFmtId="165" fontId="21" fillId="0" borderId="3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</cellXfs>
  <cellStyles count="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822325</xdr:colOff>
      <xdr:row>0</xdr:row>
      <xdr:rowOff>50800</xdr:rowOff>
    </xdr:from>
    <xdr:to>
      <xdr:col>0</xdr:col>
      <xdr:colOff>2463800</xdr:colOff>
      <xdr:row>0</xdr:row>
      <xdr:rowOff>688719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325" y="50800"/>
          <a:ext cx="1641475" cy="63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baseColWidth="10" defaultColWidth="0" defaultRowHeight="32.25" customHeight="1" zeroHeight="1" x14ac:dyDescent="0.15"/>
  <cols>
    <col min="1" max="1" width="45.33203125" bestFit="1" customWidth="1"/>
    <col min="2" max="2" width="45.33203125" customWidth="1"/>
    <col min="3" max="3" width="12.83203125" style="3" bestFit="1" customWidth="1"/>
    <col min="4" max="4" width="27.33203125" bestFit="1" customWidth="1"/>
    <col min="5" max="16384" width="9.1640625" hidden="1"/>
  </cols>
  <sheetData>
    <row r="1" spans="1:4" ht="60" customHeight="1" x14ac:dyDescent="0.2">
      <c r="A1" s="1"/>
      <c r="B1" s="31" t="s">
        <v>12</v>
      </c>
      <c r="C1" s="31"/>
      <c r="D1" s="31"/>
    </row>
    <row r="2" spans="1:4" ht="19" x14ac:dyDescent="0.2">
      <c r="A2" s="25" t="s">
        <v>9</v>
      </c>
      <c r="B2" s="8" t="s">
        <v>16</v>
      </c>
      <c r="C2" s="16" t="s">
        <v>18</v>
      </c>
      <c r="D2" s="7">
        <v>9</v>
      </c>
    </row>
    <row r="3" spans="1:4" ht="32" x14ac:dyDescent="0.15">
      <c r="A3" s="26" t="s">
        <v>4</v>
      </c>
      <c r="B3" s="9" t="s">
        <v>22</v>
      </c>
      <c r="C3" s="4" t="s">
        <v>19</v>
      </c>
      <c r="D3" s="30">
        <v>350</v>
      </c>
    </row>
    <row r="4" spans="1:4" ht="20.25" customHeight="1" x14ac:dyDescent="0.25">
      <c r="A4" s="26" t="s">
        <v>5</v>
      </c>
      <c r="B4" s="10" t="s">
        <v>14</v>
      </c>
      <c r="C4" s="4" t="s">
        <v>20</v>
      </c>
      <c r="D4" s="12">
        <v>45174</v>
      </c>
    </row>
    <row r="5" spans="1:4" ht="20.25" customHeight="1" x14ac:dyDescent="0.25">
      <c r="A5" s="26" t="s">
        <v>13</v>
      </c>
      <c r="B5" s="10" t="s">
        <v>15</v>
      </c>
      <c r="C5" s="2" t="s">
        <v>20</v>
      </c>
      <c r="D5" s="12">
        <v>45323</v>
      </c>
    </row>
    <row r="6" spans="1:4" s="21" customFormat="1" ht="20.25" customHeight="1" x14ac:dyDescent="0.15">
      <c r="A6" s="17" t="s">
        <v>3</v>
      </c>
      <c r="B6" s="18" t="s">
        <v>17</v>
      </c>
      <c r="C6" s="19" t="s">
        <v>8</v>
      </c>
      <c r="D6" s="20">
        <f>(YEAR(ENDDATE)-YEAR(STARTDATE))* 360 + (MONTH(ENDDATE)-MONTH(STARTDATE)) * 30 + ( IF( DAY(ENDDATE)=31,30,DAY(ENDDATE)) - IF( DAY(STARTDATE)=31,30,DAY(STARTDATE)) ) + 1</f>
        <v>147</v>
      </c>
    </row>
    <row r="7" spans="1:4" s="21" customFormat="1" ht="20.25" customHeight="1" x14ac:dyDescent="0.15">
      <c r="A7" s="17" t="s">
        <v>0</v>
      </c>
      <c r="B7" s="18" t="s">
        <v>17</v>
      </c>
      <c r="C7" s="22" t="s">
        <v>7</v>
      </c>
      <c r="D7" s="23">
        <f>ROUNDDOWN(GRANTEDDAYS/30,0)</f>
        <v>4</v>
      </c>
    </row>
    <row r="8" spans="1:4" s="21" customFormat="1" ht="20.25" customHeight="1" x14ac:dyDescent="0.15">
      <c r="A8" s="17" t="s">
        <v>1</v>
      </c>
      <c r="B8" s="18" t="s">
        <v>17</v>
      </c>
      <c r="C8" s="22" t="s">
        <v>6</v>
      </c>
      <c r="D8" s="24">
        <f>GRANTEDDAYS-GRANTEDMONTHS*30</f>
        <v>27</v>
      </c>
    </row>
    <row r="9" spans="1:4" ht="21" x14ac:dyDescent="0.15">
      <c r="A9" s="14" t="s">
        <v>10</v>
      </c>
      <c r="B9" s="11" t="s">
        <v>17</v>
      </c>
      <c r="C9" s="15" t="s">
        <v>2</v>
      </c>
      <c r="D9" s="13">
        <f>(MONTHLYBASIC*GRANTEDMONTHS)+(MONTHLYBASIC/30)*GRANTEDREMAININGDAYS</f>
        <v>1715</v>
      </c>
    </row>
    <row r="10" spans="1:4" ht="20" hidden="1" customHeight="1" x14ac:dyDescent="0.15">
      <c r="A10" s="6" t="s">
        <v>11</v>
      </c>
      <c r="B10" s="5"/>
      <c r="C10" s="2" t="s">
        <v>2</v>
      </c>
      <c r="D10" s="29">
        <f>((MONTHLYBASIC*D2)/100*80)-((MONTHLYBASIC*GRANTEDMONTHS)+(MONTHLYBASIC/30)*GRANTEDREMAININGDAYS)</f>
        <v>805</v>
      </c>
    </row>
    <row r="11" spans="1:4" ht="21" hidden="1" customHeight="1" x14ac:dyDescent="0.15"/>
    <row r="12" spans="1:4" ht="21" hidden="1" customHeight="1" x14ac:dyDescent="0.15"/>
    <row r="13" spans="1:4" ht="21" hidden="1" customHeight="1" x14ac:dyDescent="0.15"/>
    <row r="14" spans="1:4" ht="21" hidden="1" customHeight="1" x14ac:dyDescent="0.15"/>
    <row r="15" spans="1:4" ht="20.25" hidden="1" customHeight="1" x14ac:dyDescent="0.15"/>
    <row r="16" spans="1:4" ht="20.25" hidden="1" customHeight="1" x14ac:dyDescent="0.15"/>
    <row r="17" ht="20.25" hidden="1" customHeight="1" x14ac:dyDescent="0.15"/>
    <row r="18" ht="20.25" hidden="1" customHeight="1" x14ac:dyDescent="0.15"/>
    <row r="19" ht="20.25" hidden="1" customHeight="1" x14ac:dyDescent="0.15"/>
    <row r="20" ht="20.25" hidden="1" customHeight="1" x14ac:dyDescent="0.15"/>
    <row r="21" ht="21" hidden="1" customHeight="1" x14ac:dyDescent="0.15"/>
    <row r="22" ht="21" hidden="1" customHeight="1" x14ac:dyDescent="0.15"/>
    <row r="23" ht="21" hidden="1" customHeight="1" x14ac:dyDescent="0.15"/>
    <row r="24" ht="21" hidden="1" customHeight="1" x14ac:dyDescent="0.15"/>
    <row r="25" ht="21" hidden="1" customHeight="1" x14ac:dyDescent="0.15"/>
    <row r="26" ht="21" hidden="1" customHeight="1" x14ac:dyDescent="0.15"/>
    <row r="27" ht="21" hidden="1" customHeight="1" x14ac:dyDescent="0.15"/>
    <row r="28" ht="21" hidden="1" customHeight="1" x14ac:dyDescent="0.15"/>
    <row r="29" ht="21" hidden="1" customHeight="1" x14ac:dyDescent="0.15"/>
    <row r="30" ht="21" hidden="1" customHeight="1" x14ac:dyDescent="0.15"/>
    <row r="31" ht="21" hidden="1" customHeight="1" x14ac:dyDescent="0.15"/>
    <row r="32" ht="21" hidden="1" customHeight="1" x14ac:dyDescent="0.15"/>
    <row r="33" spans="3:4" ht="21" hidden="1" customHeight="1" x14ac:dyDescent="0.15"/>
    <row r="34" spans="3:4" ht="21" hidden="1" customHeight="1" x14ac:dyDescent="0.15"/>
    <row r="35" spans="3:4" ht="20" customHeight="1" x14ac:dyDescent="0.15"/>
    <row r="36" spans="3:4" ht="18" x14ac:dyDescent="0.2">
      <c r="C36" s="3" t="s">
        <v>21</v>
      </c>
      <c r="D36" s="27" t="str">
        <f>"Borsa Anticipata €"&amp;((MONTHLYBASIC*D2)/100*80)</f>
        <v>Borsa Anticipata €2520</v>
      </c>
    </row>
    <row r="37" spans="3:4" ht="18" x14ac:dyDescent="0.2">
      <c r="D37" s="28" t="str">
        <f>IF((D10&gt;0),"devi restituire "&amp;"€ "&amp;D10,"devi avere "&amp;"€ "&amp;(D10*-1))</f>
        <v>devi restituire € 805</v>
      </c>
    </row>
    <row r="38" spans="3:4" ht="32.25" customHeight="1" x14ac:dyDescent="0.15"/>
    <row r="39" spans="3:4" ht="32.25" customHeight="1" x14ac:dyDescent="0.15"/>
    <row r="40" spans="3:4" ht="32.25" customHeight="1" x14ac:dyDescent="0.15"/>
    <row r="41" spans="3:4" ht="32.25" customHeight="1" x14ac:dyDescent="0.15"/>
  </sheetData>
  <mergeCells count="1">
    <mergeCell ref="B1:D1"/>
  </mergeCells>
  <phoneticPr fontId="19" type="noConversion"/>
  <dataValidations count="2">
    <dataValidation type="list" allowBlank="1" showInputMessage="1" showErrorMessage="1" promptTitle="Importo Borsa Mensile" prompt="inserire l' importo della borsa mensile " sqref="D3" xr:uid="{00000000-0002-0000-0000-000000000000}">
      <formula1>"250,300,350"</formula1>
    </dataValidation>
    <dataValidation type="list" showInputMessage="1" showErrorMessage="1" promptTitle="Mesi borsa" prompt="Inserire i mesi borsa indicati nel contratto" sqref="D2" xr:uid="{00000000-0002-0000-0000-000001000000}">
      <formula1>"3,4,5,6,7,8,9,10,11,12"</formula1>
    </dataValidation>
  </dataValidations>
  <printOptions horizontalCentered="1"/>
  <pageMargins left="0.71" right="0.71" top="0.75000000000000011" bottom="0.75000000000000011" header="0.31" footer="0.31"/>
  <pageSetup paperSize="9" orientation="portrait" horizontalDpi="4294967292" verticalDpi="4294967292"/>
  <headerFooter>
    <oddHeader>Page &amp;P of &amp;N</oddHeader>
    <oddFooter>&amp;Lap-fr-tt/SDL/CP/vers.0.1/data: 17/09/2014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7</vt:i4>
      </vt:variant>
    </vt:vector>
  </HeadingPairs>
  <TitlesOfParts>
    <vt:vector size="8" baseType="lpstr">
      <vt:lpstr>calcolo430</vt:lpstr>
      <vt:lpstr>calcolo430!ENDDATE</vt:lpstr>
      <vt:lpstr>calcolo430!GRANTEDDAYS</vt:lpstr>
      <vt:lpstr>calcolo430!GRANTEDMONTHS</vt:lpstr>
      <vt:lpstr>calcolo430!GRANTEDREMAININGDAYS</vt:lpstr>
      <vt:lpstr>calcolo430!MONTHLYBASIC</vt:lpstr>
      <vt:lpstr>MONTHLYBASIC</vt:lpstr>
      <vt:lpstr>calcolo430!STARTDATE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enrico.ferretti@unimc.it</cp:lastModifiedBy>
  <cp:lastPrinted>2014-09-17T10:05:06Z</cp:lastPrinted>
  <dcterms:created xsi:type="dcterms:W3CDTF">2014-07-24T07:42:21Z</dcterms:created>
  <dcterms:modified xsi:type="dcterms:W3CDTF">2024-05-24T05:51:31Z</dcterms:modified>
</cp:coreProperties>
</file>